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August 2020" sheetId="41" r:id="rId1"/>
    <sheet name="Iulie 2020" sheetId="40" r:id="rId2"/>
    <sheet name="Iunie 2020 " sheetId="39" r:id="rId3"/>
    <sheet name="Aprilie 2020" sheetId="38" r:id="rId4"/>
    <sheet name="Martie 2020 " sheetId="37" r:id="rId5"/>
    <sheet name="Februarie 2020" sheetId="36" r:id="rId6"/>
    <sheet name="Ianuarie 2020" sheetId="35" r:id="rId7"/>
  </sheets>
  <calcPr calcId="144525"/>
</workbook>
</file>

<file path=xl/calcChain.xml><?xml version="1.0" encoding="utf-8"?>
<calcChain xmlns="http://schemas.openxmlformats.org/spreadsheetml/2006/main">
  <c r="C21" i="41" l="1"/>
  <c r="C20" i="41"/>
  <c r="C6" i="41"/>
  <c r="C22" i="41" l="1"/>
  <c r="C12" i="40"/>
  <c r="C14" i="40"/>
  <c r="C8" i="40"/>
  <c r="C7" i="40"/>
  <c r="C26" i="40"/>
  <c r="C5" i="40"/>
  <c r="C6" i="40"/>
  <c r="C27" i="40" l="1"/>
  <c r="C15" i="39"/>
  <c r="C13" i="39"/>
  <c r="C6" i="39"/>
  <c r="C16" i="39" l="1"/>
  <c r="C18" i="38"/>
  <c r="C31" i="38"/>
  <c r="C11" i="38"/>
  <c r="C6" i="38"/>
  <c r="C5" i="38"/>
  <c r="C32" i="38" l="1"/>
  <c r="C27" i="37"/>
  <c r="C6" i="37"/>
  <c r="C20" i="37"/>
  <c r="C19" i="37"/>
  <c r="C13" i="37"/>
  <c r="C5" i="37"/>
  <c r="C5" i="36"/>
  <c r="C26" i="36"/>
  <c r="C28" i="37" l="1"/>
  <c r="C27" i="36"/>
  <c r="C18" i="35" l="1"/>
</calcChain>
</file>

<file path=xl/sharedStrings.xml><?xml version="1.0" encoding="utf-8"?>
<sst xmlns="http://schemas.openxmlformats.org/spreadsheetml/2006/main" count="319" uniqueCount="126">
  <si>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</si>
  <si>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</si>
  <si>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</si>
  <si>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</si>
  <si>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</si>
  <si>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</si>
  <si>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ORANGE ROMANIA</t>
  </si>
  <si>
    <t>TELEKOM ROMANIA</t>
  </si>
  <si>
    <t>ELECTRICA FURNIZARE</t>
  </si>
  <si>
    <t xml:space="preserve"> </t>
  </si>
  <si>
    <t>ILM-COM</t>
  </si>
  <si>
    <t>FORISERV</t>
  </si>
  <si>
    <t>NEXTRA SERVICE</t>
  </si>
  <si>
    <t>LINDE GAZ ROMANIA</t>
  </si>
  <si>
    <t>OMV PETROM GAS</t>
  </si>
  <si>
    <t>SPRINT MOL</t>
  </si>
  <si>
    <t>CONSUM GAZE NATURALE</t>
  </si>
  <si>
    <t>SERV MONITORIZARE</t>
  </si>
  <si>
    <t>PERGAMENT OFFICE</t>
  </si>
  <si>
    <t>SERV IT SI PIESE SCHIMB CALCULATOR</t>
  </si>
  <si>
    <t>MIDA</t>
  </si>
  <si>
    <t>CHIRIE BUTELII GAZE SPECIALE+ACETILENA 10 KG</t>
  </si>
  <si>
    <t>COMP DE INFORMATICA NEAMT</t>
  </si>
  <si>
    <t>COMPUTER TRADE</t>
  </si>
  <si>
    <t>SERVICII TELEFONIE MOBILA</t>
  </si>
  <si>
    <t>SERVICII TELEFONIE FIXA</t>
  </si>
  <si>
    <t>SERVICII LEGISLATIE ELECTRONICA</t>
  </si>
  <si>
    <t>SERVICII DE INTRETINERE AUTO SI PIESE SCHIMB</t>
  </si>
  <si>
    <t>SERVICII DE CURATIRE SEDIU</t>
  </si>
  <si>
    <t>PIESE PENTRU MONTAT BOILER</t>
  </si>
  <si>
    <t>TOTAL LUNA DECEMBRIE  :</t>
  </si>
  <si>
    <t>COLECTARE CARTUSE UZATE</t>
  </si>
  <si>
    <t>LUNA IANUARIE 2020 :</t>
  </si>
  <si>
    <t>ORION EUROPE</t>
  </si>
  <si>
    <t>FILTRE GRAVIMETRICE</t>
  </si>
  <si>
    <t>ECO-CSIK</t>
  </si>
  <si>
    <t>SERV SALUBRITATE</t>
  </si>
  <si>
    <t>GNM COMISARIAT HARGHITA</t>
  </si>
  <si>
    <t>SERVICII COMUNE  INCASATE</t>
  </si>
  <si>
    <t>CN POSTA ROMANA</t>
  </si>
  <si>
    <t>CHEL TOSTALE</t>
  </si>
  <si>
    <t>OMV PETROM MARKETING</t>
  </si>
  <si>
    <t>BONURI VALORICE CARBURANT AUTO</t>
  </si>
  <si>
    <t>HARVIZ</t>
  </si>
  <si>
    <t>APA CANAL</t>
  </si>
  <si>
    <t>MATE-FIN</t>
  </si>
  <si>
    <t>FILTRE DIN FIBRA DE STICLA</t>
  </si>
  <si>
    <t>ADIS INTERNATIONAL</t>
  </si>
  <si>
    <t>MEMBRANE FILTRANTE</t>
  </si>
  <si>
    <t>GOBLINX UTOPIS</t>
  </si>
  <si>
    <t>SERV BAZA DE DATE</t>
  </si>
  <si>
    <t>TESTING TELECOM</t>
  </si>
  <si>
    <t>DETERMINARE CAMP ELECTROMAGNETIC</t>
  </si>
  <si>
    <t>DRDP BRASOV</t>
  </si>
  <si>
    <t>ROVIGNETA</t>
  </si>
  <si>
    <t>CERTSIGN</t>
  </si>
  <si>
    <t>REINNOIRE SEMNATURA ELECTRONICA</t>
  </si>
  <si>
    <t>FAN COURIER</t>
  </si>
  <si>
    <t>SERVICII DE CURIERAT</t>
  </si>
  <si>
    <t>LUNA MARTIE 2020 :</t>
  </si>
  <si>
    <t>TOTAL LUNA MARTIE  :</t>
  </si>
  <si>
    <t>II SIMON RUDOLF</t>
  </si>
  <si>
    <t>SERV MONTAT DEMONTAT REPARAT ANVELOPE</t>
  </si>
  <si>
    <t>ORIENT MED</t>
  </si>
  <si>
    <t>SERV MED MEDICINA MUNCII</t>
  </si>
  <si>
    <t>COMCOLOR</t>
  </si>
  <si>
    <t>MATERIALE DE CURATAT SI PROTECTIA MUNCII</t>
  </si>
  <si>
    <t>RECHIZITE BIROU</t>
  </si>
  <si>
    <t>COMPANIA DE INFORMATICA NEAMT</t>
  </si>
  <si>
    <t>SERV LEX</t>
  </si>
  <si>
    <t>CONSUM ENERGIE ELECTRICA</t>
  </si>
  <si>
    <t>EXATEL</t>
  </si>
  <si>
    <t>ASISTENTA TEHNICA LA VERIF METR SONDE GAMA</t>
  </si>
  <si>
    <t>COMPUTECH</t>
  </si>
  <si>
    <t>TONERE</t>
  </si>
  <si>
    <t>ASRO</t>
  </si>
  <si>
    <t>STANDARDE LABORATOR</t>
  </si>
  <si>
    <t xml:space="preserve">SERV IT </t>
  </si>
  <si>
    <t>TIPOGRAPHIC SRL</t>
  </si>
  <si>
    <t>MASTI PROTECTIE</t>
  </si>
  <si>
    <t>EVOLUTION PREST SYSTEM SRL</t>
  </si>
  <si>
    <t>MULTIFUNCTIONAL KONICA MINOLTA</t>
  </si>
  <si>
    <t>FLAX COMPUTERS SRL</t>
  </si>
  <si>
    <t>UNITATE DUPLEX</t>
  </si>
  <si>
    <t xml:space="preserve">OMV PETROM </t>
  </si>
  <si>
    <t>BIR ROMAN DE METROLOGIE LEGALA</t>
  </si>
  <si>
    <t>VERIFICARE METROLOGICA DEBITMETRU</t>
  </si>
  <si>
    <t>UPS DI REPARATII MULTIFUNCTIONALA SI SCANER</t>
  </si>
  <si>
    <t>MIDA SRL</t>
  </si>
  <si>
    <t>FILTRU DE MOTORINA</t>
  </si>
  <si>
    <t>ARPEMIX CONSULT BROKER DE ASIG</t>
  </si>
  <si>
    <t>RCA AUTO</t>
  </si>
  <si>
    <t>TOTAL LUNA APRILIE  :</t>
  </si>
  <si>
    <t>LUNA APRILIE 2020 :</t>
  </si>
  <si>
    <t>RECHIZITE</t>
  </si>
  <si>
    <t>MATERIALE DE CURATENIE</t>
  </si>
  <si>
    <t>CERTSIGN SA</t>
  </si>
  <si>
    <t>BIROUL ROMAN DE METROLOGIE LEGALA</t>
  </si>
  <si>
    <t>VERIF SI ETALONARE SONOMETRU</t>
  </si>
  <si>
    <t>LUNA IUNIE 2020 :</t>
  </si>
  <si>
    <t>TOTAL LUNA IUNIE :</t>
  </si>
  <si>
    <t>RENTROP STRATON</t>
  </si>
  <si>
    <t>PROCEDURI CONTABILE</t>
  </si>
  <si>
    <t>REPARATII AUTO</t>
  </si>
  <si>
    <t>ANSR FIL HARGHITA</t>
  </si>
  <si>
    <t>SERVICII DE INTERPRETARE</t>
  </si>
  <si>
    <t>TUNIC PROD</t>
  </si>
  <si>
    <t>REACTIVI LABORATOR</t>
  </si>
  <si>
    <t>AUTOSPORT</t>
  </si>
  <si>
    <t>TRUSA MEDICALA SI TRIUNGHI REFLECTORIZANT</t>
  </si>
  <si>
    <t>LUNA IULIE 2020 :</t>
  </si>
  <si>
    <t>TOTAL LUNA IULIE  :</t>
  </si>
  <si>
    <t>COMP DE INF NEAMT</t>
  </si>
  <si>
    <t>SERVICII LEGISLATIVE</t>
  </si>
  <si>
    <t>SERVICII MONITORIZARE SEDIU</t>
  </si>
  <si>
    <t>TAXA DE DRUM</t>
  </si>
  <si>
    <t>HARTIE FILTRU</t>
  </si>
  <si>
    <t>ELECTRO BBSZ</t>
  </si>
  <si>
    <t>VERIFICARE SISTEM DE INCENDIU</t>
  </si>
  <si>
    <t>LAMELA STERGATOR PARBRIZ</t>
  </si>
  <si>
    <t>HARMITLABES</t>
  </si>
  <si>
    <t xml:space="preserve">SERV ACTUALIZARE DATE CF </t>
  </si>
  <si>
    <t>SN POSTA ROMANA</t>
  </si>
  <si>
    <t>SERVICII POSTALE</t>
  </si>
  <si>
    <t>LUNA SEPTEMBRIE 2020 :</t>
  </si>
  <si>
    <t>TOTAL LUNA SEPTEMBRIE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</si>
</sst>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3" zoomScaleNormal="100" workbookViewId="0">
      <selection activeCell="C27" sqref="C2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124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v>70.91</v>
      </c>
      <c r="D5" s="7" t="s">
        <v>16</v>
      </c>
      <c r="E5" s="11"/>
    </row>
    <row r="6" spans="1:8" x14ac:dyDescent="0.25">
      <c r="A6" s="5">
        <v>2</v>
      </c>
      <c r="B6" s="7" t="s">
        <v>41</v>
      </c>
      <c r="C6" s="7">
        <f>7.68+3750</f>
        <v>3757.68</v>
      </c>
      <c r="D6" s="7" t="s">
        <v>42</v>
      </c>
      <c r="E6" s="11"/>
    </row>
    <row r="7" spans="1:8" x14ac:dyDescent="0.25">
      <c r="A7" s="5">
        <v>3</v>
      </c>
      <c r="B7" s="7" t="s">
        <v>117</v>
      </c>
      <c r="C7" s="7">
        <v>285.60000000000002</v>
      </c>
      <c r="D7" s="7" t="s">
        <v>118</v>
      </c>
      <c r="E7" s="11"/>
    </row>
    <row r="8" spans="1:8" x14ac:dyDescent="0.25">
      <c r="A8" s="5">
        <v>4</v>
      </c>
      <c r="B8" s="7" t="s">
        <v>8</v>
      </c>
      <c r="C8" s="7">
        <v>319.35000000000002</v>
      </c>
      <c r="D8" s="7" t="s">
        <v>70</v>
      </c>
      <c r="E8" s="11"/>
    </row>
    <row r="9" spans="1:8" x14ac:dyDescent="0.25">
      <c r="A9" s="5">
        <v>5</v>
      </c>
      <c r="B9" s="7" t="s">
        <v>120</v>
      </c>
      <c r="C9" s="7">
        <v>1500</v>
      </c>
      <c r="D9" s="7" t="s">
        <v>121</v>
      </c>
      <c r="E9" s="11"/>
    </row>
    <row r="10" spans="1:8" x14ac:dyDescent="0.25">
      <c r="A10" s="5">
        <v>6</v>
      </c>
      <c r="B10" s="7" t="s">
        <v>43</v>
      </c>
      <c r="C10" s="7">
        <v>150.61000000000001</v>
      </c>
      <c r="D10" s="7" t="s">
        <v>44</v>
      </c>
      <c r="E10" s="11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12</v>
      </c>
      <c r="C12" s="7">
        <v>620.91</v>
      </c>
      <c r="D12" s="7" t="s">
        <v>77</v>
      </c>
      <c r="E12" s="2"/>
      <c r="H12" s="9"/>
    </row>
    <row r="13" spans="1:8" x14ac:dyDescent="0.25">
      <c r="A13" s="5">
        <v>9</v>
      </c>
      <c r="B13" s="7" t="s">
        <v>13</v>
      </c>
      <c r="C13" s="7">
        <v>106.53</v>
      </c>
      <c r="D13" s="7" t="s">
        <v>21</v>
      </c>
      <c r="E13" s="2"/>
    </row>
    <row r="14" spans="1:8" x14ac:dyDescent="0.25">
      <c r="A14" s="5">
        <v>10</v>
      </c>
      <c r="B14" s="7" t="s">
        <v>122</v>
      </c>
      <c r="C14" s="7">
        <v>142</v>
      </c>
      <c r="D14" s="7" t="s">
        <v>123</v>
      </c>
      <c r="E14" s="2"/>
    </row>
    <row r="15" spans="1:8" x14ac:dyDescent="0.25">
      <c r="A15" s="5">
        <v>11</v>
      </c>
      <c r="B15" s="7" t="s">
        <v>10</v>
      </c>
      <c r="C15" s="7">
        <v>219.43</v>
      </c>
      <c r="D15" s="7" t="s">
        <v>2</v>
      </c>
      <c r="E15" s="2"/>
    </row>
    <row r="16" spans="1:8" x14ac:dyDescent="0.25">
      <c r="A16" s="5">
        <v>12</v>
      </c>
      <c r="B16" s="7" t="s">
        <v>53</v>
      </c>
      <c r="C16" s="7">
        <v>464.52</v>
      </c>
      <c r="D16" s="7" t="s">
        <v>115</v>
      </c>
      <c r="E16" s="2"/>
    </row>
    <row r="17" spans="1:5" x14ac:dyDescent="0.25">
      <c r="A17" s="5">
        <v>13</v>
      </c>
      <c r="B17" s="7" t="s">
        <v>88</v>
      </c>
      <c r="C17" s="7">
        <v>154.13</v>
      </c>
      <c r="D17" s="7" t="s">
        <v>119</v>
      </c>
      <c r="E17" s="2"/>
    </row>
    <row r="18" spans="1:5" x14ac:dyDescent="0.25">
      <c r="A18" s="5">
        <v>14</v>
      </c>
      <c r="B18" s="7" t="s">
        <v>112</v>
      </c>
      <c r="C18" s="7">
        <v>144.06</v>
      </c>
      <c r="D18" s="7" t="s">
        <v>113</v>
      </c>
      <c r="E18" s="2"/>
    </row>
    <row r="19" spans="1:5" x14ac:dyDescent="0.25">
      <c r="A19" s="5">
        <v>15</v>
      </c>
      <c r="B19" s="7" t="s">
        <v>47</v>
      </c>
      <c r="C19" s="7">
        <v>343.81</v>
      </c>
      <c r="D19" s="7" t="s">
        <v>116</v>
      </c>
      <c r="E19" s="2"/>
    </row>
    <row r="20" spans="1:5" x14ac:dyDescent="0.25">
      <c r="A20" s="5">
        <v>16</v>
      </c>
      <c r="B20" s="7" t="s">
        <v>15</v>
      </c>
      <c r="C20" s="7">
        <f>372.47+372.47</f>
        <v>744.94</v>
      </c>
      <c r="D20" s="7" t="s">
        <v>114</v>
      </c>
      <c r="E20" s="2"/>
    </row>
    <row r="21" spans="1:5" x14ac:dyDescent="0.25">
      <c r="A21" s="5">
        <v>17</v>
      </c>
      <c r="B21" s="7" t="s">
        <v>37</v>
      </c>
      <c r="C21" s="13">
        <f>-294.23-80.33-205.95</f>
        <v>-580.51</v>
      </c>
      <c r="D21" s="7" t="s">
        <v>38</v>
      </c>
      <c r="E21" s="2"/>
    </row>
    <row r="22" spans="1:5" x14ac:dyDescent="0.25">
      <c r="A22" s="2"/>
      <c r="B22" s="4" t="s">
        <v>125</v>
      </c>
      <c r="C22" s="10">
        <f>SUM(C5:C21)</f>
        <v>9943.9699999999993</v>
      </c>
      <c r="D22" s="4"/>
      <c r="E22" s="2"/>
    </row>
    <row r="23" spans="1:5" x14ac:dyDescent="0.25">
      <c r="B23" s="8" t="s">
        <v>9</v>
      </c>
      <c r="C23" s="12"/>
      <c r="D23" s="2"/>
      <c r="E23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zoomScaleNormal="100" workbookViewId="0">
      <selection activeCell="B33" sqref="B33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110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f>798.23+2500.18</f>
        <v>3298.41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3251.46</f>
        <v>3251.46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f>544.44+324</f>
        <v>868.44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f>409.6+200</f>
        <v>609.6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301.22000000000003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12</v>
      </c>
      <c r="C12" s="7">
        <f>1241.82+620.91</f>
        <v>1862.73</v>
      </c>
      <c r="D12" s="7" t="s">
        <v>77</v>
      </c>
      <c r="E12" s="2"/>
      <c r="H12" s="9"/>
    </row>
    <row r="13" spans="1:8" x14ac:dyDescent="0.25">
      <c r="A13" s="5">
        <v>9</v>
      </c>
      <c r="B13" s="7" t="s">
        <v>13</v>
      </c>
      <c r="C13" s="7">
        <v>103.76</v>
      </c>
      <c r="D13" s="7" t="s">
        <v>21</v>
      </c>
      <c r="E13" s="2"/>
    </row>
    <row r="14" spans="1:8" x14ac:dyDescent="0.25">
      <c r="A14" s="5">
        <v>10</v>
      </c>
      <c r="B14" s="7" t="s">
        <v>15</v>
      </c>
      <c r="C14" s="7">
        <f>372.47+372.47</f>
        <v>744.94</v>
      </c>
      <c r="D14" s="7" t="s">
        <v>17</v>
      </c>
      <c r="E14" s="2"/>
    </row>
    <row r="15" spans="1:8" x14ac:dyDescent="0.25">
      <c r="A15" s="5">
        <v>11</v>
      </c>
      <c r="B15" s="7" t="s">
        <v>57</v>
      </c>
      <c r="C15" s="7">
        <v>54.86</v>
      </c>
      <c r="D15" s="7" t="s">
        <v>58</v>
      </c>
      <c r="E15" s="2"/>
    </row>
    <row r="16" spans="1:8" x14ac:dyDescent="0.25">
      <c r="A16" s="5">
        <v>12</v>
      </c>
      <c r="B16" s="7" t="s">
        <v>10</v>
      </c>
      <c r="C16" s="7">
        <v>345.48</v>
      </c>
      <c r="D16" s="7" t="s">
        <v>2</v>
      </c>
      <c r="E16" s="2"/>
    </row>
    <row r="17" spans="1:5" ht="15.75" customHeight="1" x14ac:dyDescent="0.25">
      <c r="A17" s="5">
        <v>13</v>
      </c>
      <c r="B17" s="7" t="s">
        <v>49</v>
      </c>
      <c r="C17" s="7">
        <v>500</v>
      </c>
      <c r="D17" s="7" t="s">
        <v>50</v>
      </c>
      <c r="E17" s="2"/>
    </row>
    <row r="18" spans="1:5" x14ac:dyDescent="0.25">
      <c r="A18" s="5">
        <v>14</v>
      </c>
      <c r="B18" s="7" t="s">
        <v>101</v>
      </c>
      <c r="C18" s="7">
        <v>300</v>
      </c>
      <c r="D18" s="7" t="s">
        <v>102</v>
      </c>
      <c r="E18" s="2"/>
    </row>
    <row r="19" spans="1:5" x14ac:dyDescent="0.25">
      <c r="A19" s="5">
        <v>15</v>
      </c>
      <c r="B19" s="7" t="s">
        <v>104</v>
      </c>
      <c r="C19" s="7">
        <v>1000</v>
      </c>
      <c r="D19" s="7" t="s">
        <v>105</v>
      </c>
      <c r="E19" s="2"/>
    </row>
    <row r="20" spans="1:5" x14ac:dyDescent="0.25">
      <c r="A20" s="5">
        <v>16</v>
      </c>
      <c r="B20" s="7" t="s">
        <v>47</v>
      </c>
      <c r="C20" s="7">
        <v>1446.09</v>
      </c>
      <c r="D20" s="7" t="s">
        <v>48</v>
      </c>
      <c r="E20" s="2"/>
    </row>
    <row r="21" spans="1:5" x14ac:dyDescent="0.25">
      <c r="A21" s="5">
        <v>17</v>
      </c>
      <c r="B21" s="7" t="s">
        <v>85</v>
      </c>
      <c r="C21" s="7">
        <v>4.13</v>
      </c>
      <c r="D21" s="7" t="s">
        <v>86</v>
      </c>
      <c r="E21" s="2"/>
    </row>
    <row r="22" spans="1:5" x14ac:dyDescent="0.25">
      <c r="A22" s="5">
        <v>18</v>
      </c>
      <c r="B22" s="7" t="s">
        <v>88</v>
      </c>
      <c r="C22" s="7">
        <v>198.1</v>
      </c>
      <c r="D22" s="7" t="s">
        <v>103</v>
      </c>
      <c r="E22" s="2"/>
    </row>
    <row r="23" spans="1:5" x14ac:dyDescent="0.25">
      <c r="A23" s="5">
        <v>19</v>
      </c>
      <c r="B23" s="7" t="s">
        <v>106</v>
      </c>
      <c r="C23" s="7">
        <v>325.11</v>
      </c>
      <c r="D23" s="7" t="s">
        <v>107</v>
      </c>
      <c r="E23" s="2"/>
    </row>
    <row r="24" spans="1:5" x14ac:dyDescent="0.25">
      <c r="A24" s="5">
        <v>20</v>
      </c>
      <c r="B24" s="7" t="s">
        <v>45</v>
      </c>
      <c r="C24" s="7">
        <v>892.5</v>
      </c>
      <c r="D24" s="7" t="s">
        <v>46</v>
      </c>
      <c r="E24" s="2"/>
    </row>
    <row r="25" spans="1:5" x14ac:dyDescent="0.25">
      <c r="A25" s="5">
        <v>21</v>
      </c>
      <c r="B25" s="7" t="s">
        <v>108</v>
      </c>
      <c r="C25" s="7">
        <v>117</v>
      </c>
      <c r="D25" s="7" t="s">
        <v>109</v>
      </c>
      <c r="E25" s="2"/>
    </row>
    <row r="26" spans="1:5" x14ac:dyDescent="0.25">
      <c r="A26" s="5">
        <v>22</v>
      </c>
      <c r="B26" s="7" t="s">
        <v>37</v>
      </c>
      <c r="C26" s="13">
        <f>-819.95-205.95-69.08</f>
        <v>-1094.98</v>
      </c>
      <c r="D26" s="7" t="s">
        <v>38</v>
      </c>
      <c r="E26" s="2"/>
    </row>
    <row r="27" spans="1:5" x14ac:dyDescent="0.25">
      <c r="A27" s="2"/>
      <c r="B27" s="4" t="s">
        <v>111</v>
      </c>
      <c r="C27" s="10">
        <f>SUM(C5:C26)</f>
        <v>16882.849999999999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F17" sqref="F1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99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5" x14ac:dyDescent="0.25">
      <c r="A5" s="5">
        <v>1</v>
      </c>
      <c r="B5" s="7" t="s">
        <v>84</v>
      </c>
      <c r="C5" s="7">
        <v>2187.2199999999998</v>
      </c>
      <c r="D5" s="7" t="s">
        <v>16</v>
      </c>
      <c r="E5" s="11"/>
    </row>
    <row r="6" spans="1:5" x14ac:dyDescent="0.25">
      <c r="A6" s="5">
        <v>2</v>
      </c>
      <c r="B6" s="7" t="s">
        <v>8</v>
      </c>
      <c r="C6" s="7">
        <f>1895.38+1329.97</f>
        <v>3225.3500000000004</v>
      </c>
      <c r="D6" s="7" t="s">
        <v>70</v>
      </c>
      <c r="E6" s="11"/>
    </row>
    <row r="7" spans="1:5" x14ac:dyDescent="0.25">
      <c r="A7" s="5">
        <v>6</v>
      </c>
      <c r="B7" s="7" t="s">
        <v>35</v>
      </c>
      <c r="C7" s="7">
        <v>254</v>
      </c>
      <c r="D7" s="7" t="s">
        <v>36</v>
      </c>
      <c r="E7" s="11"/>
    </row>
    <row r="8" spans="1:5" x14ac:dyDescent="0.25">
      <c r="A8" s="5">
        <v>8</v>
      </c>
      <c r="B8" s="7" t="s">
        <v>13</v>
      </c>
      <c r="C8" s="7">
        <v>106.61</v>
      </c>
      <c r="D8" s="7" t="s">
        <v>21</v>
      </c>
      <c r="E8" s="2"/>
    </row>
    <row r="9" spans="1:5" x14ac:dyDescent="0.25">
      <c r="A9" s="5">
        <v>10</v>
      </c>
      <c r="B9" s="7" t="s">
        <v>57</v>
      </c>
      <c r="C9" s="7">
        <v>85.8</v>
      </c>
      <c r="D9" s="7" t="s">
        <v>58</v>
      </c>
      <c r="E9" s="2"/>
    </row>
    <row r="10" spans="1:5" x14ac:dyDescent="0.25">
      <c r="A10" s="5">
        <v>12</v>
      </c>
      <c r="B10" s="7" t="s">
        <v>68</v>
      </c>
      <c r="C10" s="7">
        <v>143.81</v>
      </c>
      <c r="D10" s="7" t="s">
        <v>69</v>
      </c>
      <c r="E10" s="2"/>
    </row>
    <row r="11" spans="1:5" x14ac:dyDescent="0.25">
      <c r="A11" s="5">
        <v>15</v>
      </c>
      <c r="B11" s="7" t="s">
        <v>18</v>
      </c>
      <c r="C11" s="7">
        <v>580.76</v>
      </c>
      <c r="D11" s="7" t="s">
        <v>94</v>
      </c>
      <c r="E11" s="2"/>
    </row>
    <row r="12" spans="1:5" x14ac:dyDescent="0.25">
      <c r="A12" s="5">
        <v>17</v>
      </c>
      <c r="B12" s="7" t="s">
        <v>65</v>
      </c>
      <c r="C12" s="7">
        <v>178.03</v>
      </c>
      <c r="D12" s="7" t="s">
        <v>95</v>
      </c>
      <c r="E12" s="2"/>
    </row>
    <row r="13" spans="1:5" x14ac:dyDescent="0.25">
      <c r="A13" s="5">
        <v>18</v>
      </c>
      <c r="B13" s="7" t="s">
        <v>97</v>
      </c>
      <c r="C13" s="7">
        <f>2283.78+1651.16</f>
        <v>3934.9400000000005</v>
      </c>
      <c r="D13" s="7" t="s">
        <v>98</v>
      </c>
      <c r="E13" s="2"/>
    </row>
    <row r="14" spans="1:5" x14ac:dyDescent="0.25">
      <c r="A14" s="5">
        <v>19</v>
      </c>
      <c r="B14" s="7" t="s">
        <v>96</v>
      </c>
      <c r="C14" s="7">
        <v>172.86</v>
      </c>
      <c r="D14" s="7" t="s">
        <v>56</v>
      </c>
      <c r="E14" s="2"/>
    </row>
    <row r="15" spans="1:5" x14ac:dyDescent="0.25">
      <c r="A15" s="5">
        <v>21</v>
      </c>
      <c r="B15" s="7" t="s">
        <v>37</v>
      </c>
      <c r="C15" s="13">
        <f>-315.75-65.41-205.95</f>
        <v>-587.1099999999999</v>
      </c>
      <c r="D15" s="7" t="s">
        <v>38</v>
      </c>
      <c r="E15" s="2"/>
    </row>
    <row r="16" spans="1:5" x14ac:dyDescent="0.25">
      <c r="A16" s="2"/>
      <c r="B16" s="4" t="s">
        <v>100</v>
      </c>
      <c r="C16" s="10">
        <f>SUM(C5:C15)</f>
        <v>10282.27</v>
      </c>
      <c r="D16" s="4"/>
      <c r="E16" s="2"/>
    </row>
    <row r="17" spans="2:5" x14ac:dyDescent="0.25">
      <c r="B17" s="8" t="s">
        <v>9</v>
      </c>
      <c r="C17" s="12"/>
      <c r="D17" s="2"/>
      <c r="E17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zoomScaleNormal="100" workbookViewId="0">
      <selection activeCell="B7" sqref="B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93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f>3944.55+3481.52</f>
        <v>7426.07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4497.73</f>
        <v>4497.7299999999996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541.65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407.1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179.31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23</v>
      </c>
      <c r="C11" s="7">
        <f>232.05+339.99</f>
        <v>572.04</v>
      </c>
      <c r="D11" s="7" t="s">
        <v>87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77</v>
      </c>
      <c r="E13" s="2"/>
      <c r="H13" s="9"/>
    </row>
    <row r="14" spans="1:8" x14ac:dyDescent="0.25">
      <c r="A14" s="5">
        <v>10</v>
      </c>
      <c r="B14" s="7" t="s">
        <v>13</v>
      </c>
      <c r="C14" s="7">
        <v>106.32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71.64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148.79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f>29.1+188</f>
        <v>217.1</v>
      </c>
      <c r="D18" s="7" t="s">
        <v>40</v>
      </c>
      <c r="E18" s="2"/>
    </row>
    <row r="19" spans="1:5" x14ac:dyDescent="0.25">
      <c r="A19" s="5">
        <v>15</v>
      </c>
      <c r="B19" s="7" t="s">
        <v>49</v>
      </c>
      <c r="C19" s="7">
        <v>250</v>
      </c>
      <c r="D19" s="7" t="s">
        <v>50</v>
      </c>
      <c r="E19" s="2"/>
    </row>
    <row r="20" spans="1:5" x14ac:dyDescent="0.25">
      <c r="A20" s="5">
        <v>16</v>
      </c>
      <c r="B20" s="7" t="s">
        <v>68</v>
      </c>
      <c r="C20" s="7">
        <v>143.26</v>
      </c>
      <c r="D20" s="7" t="s">
        <v>69</v>
      </c>
      <c r="E20" s="2"/>
    </row>
    <row r="21" spans="1:5" x14ac:dyDescent="0.25">
      <c r="A21" s="5">
        <v>17</v>
      </c>
      <c r="B21" s="7" t="s">
        <v>75</v>
      </c>
      <c r="C21" s="7">
        <v>497.12</v>
      </c>
      <c r="D21" s="7" t="s">
        <v>76</v>
      </c>
      <c r="E21" s="2"/>
    </row>
    <row r="22" spans="1:5" x14ac:dyDescent="0.25">
      <c r="A22" s="5">
        <v>18</v>
      </c>
      <c r="B22" s="7" t="s">
        <v>53</v>
      </c>
      <c r="C22" s="7">
        <v>135.22999999999999</v>
      </c>
      <c r="D22" s="7" t="s">
        <v>54</v>
      </c>
      <c r="E22" s="2"/>
    </row>
    <row r="23" spans="1:5" x14ac:dyDescent="0.25">
      <c r="A23" s="5">
        <v>19</v>
      </c>
      <c r="B23" s="7" t="s">
        <v>78</v>
      </c>
      <c r="C23" s="7">
        <v>237.99</v>
      </c>
      <c r="D23" s="7" t="s">
        <v>79</v>
      </c>
      <c r="E23" s="2"/>
    </row>
    <row r="24" spans="1:5" x14ac:dyDescent="0.25">
      <c r="A24" s="5">
        <v>20</v>
      </c>
      <c r="B24" s="7" t="s">
        <v>82</v>
      </c>
      <c r="C24" s="7">
        <v>504</v>
      </c>
      <c r="D24" s="7" t="s">
        <v>83</v>
      </c>
      <c r="E24" s="2"/>
    </row>
    <row r="25" spans="1:5" x14ac:dyDescent="0.25">
      <c r="A25" s="5">
        <v>21</v>
      </c>
      <c r="B25" s="7" t="s">
        <v>47</v>
      </c>
      <c r="C25" s="7">
        <v>723.04</v>
      </c>
      <c r="D25" s="7" t="s">
        <v>48</v>
      </c>
      <c r="E25" s="2"/>
    </row>
    <row r="26" spans="1:5" x14ac:dyDescent="0.25">
      <c r="A26" s="5">
        <v>22</v>
      </c>
      <c r="B26" s="7" t="s">
        <v>85</v>
      </c>
      <c r="C26" s="7">
        <v>340.08</v>
      </c>
      <c r="D26" s="7" t="s">
        <v>86</v>
      </c>
      <c r="E26" s="2"/>
    </row>
    <row r="27" spans="1:5" x14ac:dyDescent="0.25">
      <c r="A27" s="5">
        <v>23</v>
      </c>
      <c r="B27" s="7" t="s">
        <v>88</v>
      </c>
      <c r="C27" s="7">
        <v>206.24</v>
      </c>
      <c r="D27" s="7" t="s">
        <v>89</v>
      </c>
      <c r="E27" s="2"/>
    </row>
    <row r="28" spans="1:5" x14ac:dyDescent="0.25">
      <c r="A28" s="5">
        <v>24</v>
      </c>
      <c r="B28" s="7" t="s">
        <v>90</v>
      </c>
      <c r="C28" s="7">
        <v>443</v>
      </c>
      <c r="D28" s="7" t="s">
        <v>91</v>
      </c>
      <c r="E28" s="2"/>
    </row>
    <row r="29" spans="1:5" x14ac:dyDescent="0.25">
      <c r="A29" s="5">
        <v>25</v>
      </c>
      <c r="B29" s="7" t="s">
        <v>45</v>
      </c>
      <c r="C29" s="7">
        <v>892.5</v>
      </c>
      <c r="D29" s="7" t="s">
        <v>46</v>
      </c>
      <c r="E29" s="2"/>
    </row>
    <row r="30" spans="1:5" x14ac:dyDescent="0.25">
      <c r="A30" s="5">
        <v>26</v>
      </c>
      <c r="B30" s="7" t="s">
        <v>80</v>
      </c>
      <c r="C30" s="7">
        <v>1725.25</v>
      </c>
      <c r="D30" s="7" t="s">
        <v>81</v>
      </c>
      <c r="E30" s="2"/>
    </row>
    <row r="31" spans="1:5" x14ac:dyDescent="0.25">
      <c r="A31" s="5">
        <v>27</v>
      </c>
      <c r="B31" s="7" t="s">
        <v>37</v>
      </c>
      <c r="C31" s="13">
        <f>-914.59-205.95-72.76</f>
        <v>-1193.3</v>
      </c>
      <c r="D31" s="7" t="s">
        <v>38</v>
      </c>
      <c r="E31" s="2"/>
    </row>
    <row r="32" spans="1:5" x14ac:dyDescent="0.25">
      <c r="A32" s="2"/>
      <c r="B32" s="4" t="s">
        <v>92</v>
      </c>
      <c r="C32" s="10">
        <f>SUM(C5:C31)</f>
        <v>21819.54</v>
      </c>
      <c r="D32" s="4"/>
      <c r="E32" s="2"/>
    </row>
    <row r="33" spans="2:5" x14ac:dyDescent="0.25">
      <c r="B33" s="8" t="s">
        <v>9</v>
      </c>
      <c r="C33" s="12"/>
      <c r="D33" s="2"/>
      <c r="E33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5" zoomScaleNormal="100" workbookViewId="0">
      <selection activeCell="A28" sqref="A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59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3957.75+1632.21</f>
        <v>5589.96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6635.88+1248.18</f>
        <v>7884.06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540.28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404.22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172.13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73</v>
      </c>
      <c r="C11" s="7">
        <v>649.55999999999995</v>
      </c>
      <c r="D11" s="7" t="s">
        <v>74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18</v>
      </c>
      <c r="C13" s="7">
        <f>1145.5+15.5</f>
        <v>1161</v>
      </c>
      <c r="D13" s="7" t="s">
        <v>67</v>
      </c>
      <c r="E13" s="2"/>
    </row>
    <row r="14" spans="1:8" x14ac:dyDescent="0.25">
      <c r="A14" s="5">
        <v>10</v>
      </c>
      <c r="B14" s="7" t="s">
        <v>12</v>
      </c>
      <c r="C14" s="7">
        <v>620.91</v>
      </c>
      <c r="D14" s="7" t="s">
        <v>19</v>
      </c>
      <c r="E14" s="2"/>
      <c r="H14" s="9"/>
    </row>
    <row r="15" spans="1:8" x14ac:dyDescent="0.25">
      <c r="A15" s="5">
        <v>11</v>
      </c>
      <c r="B15" s="7" t="s">
        <v>13</v>
      </c>
      <c r="C15" s="7">
        <v>100.22</v>
      </c>
      <c r="D15" s="7" t="s">
        <v>21</v>
      </c>
      <c r="E15" s="2"/>
    </row>
    <row r="16" spans="1:8" x14ac:dyDescent="0.25">
      <c r="A16" s="5">
        <v>12</v>
      </c>
      <c r="B16" s="7" t="s">
        <v>15</v>
      </c>
      <c r="C16" s="7">
        <v>372.47</v>
      </c>
      <c r="D16" s="7" t="s">
        <v>17</v>
      </c>
      <c r="E16" s="2"/>
    </row>
    <row r="17" spans="1:5" x14ac:dyDescent="0.25">
      <c r="A17" s="5">
        <v>13</v>
      </c>
      <c r="B17" s="7" t="s">
        <v>57</v>
      </c>
      <c r="C17" s="7">
        <v>49.27</v>
      </c>
      <c r="D17" s="7" t="s">
        <v>58</v>
      </c>
      <c r="E17" s="2"/>
    </row>
    <row r="18" spans="1:5" x14ac:dyDescent="0.25">
      <c r="A18" s="5">
        <v>14</v>
      </c>
      <c r="B18" s="7" t="s">
        <v>10</v>
      </c>
      <c r="C18" s="7">
        <v>209.01</v>
      </c>
      <c r="D18" s="7" t="s">
        <v>2</v>
      </c>
      <c r="E18" s="2"/>
    </row>
    <row r="19" spans="1:5" x14ac:dyDescent="0.25">
      <c r="A19" s="5">
        <v>15</v>
      </c>
      <c r="B19" s="7" t="s">
        <v>39</v>
      </c>
      <c r="C19" s="7">
        <f>8.2+60</f>
        <v>68.2</v>
      </c>
      <c r="D19" s="7" t="s">
        <v>40</v>
      </c>
      <c r="E19" s="2"/>
    </row>
    <row r="20" spans="1:5" x14ac:dyDescent="0.25">
      <c r="A20" s="5">
        <v>16</v>
      </c>
      <c r="B20" s="7" t="s">
        <v>65</v>
      </c>
      <c r="C20" s="7">
        <f>203.7+102.6+58.01+300.09</f>
        <v>664.39999999999986</v>
      </c>
      <c r="D20" s="7" t="s">
        <v>66</v>
      </c>
      <c r="E20" s="2"/>
    </row>
    <row r="21" spans="1:5" x14ac:dyDescent="0.25">
      <c r="A21" s="5">
        <v>17</v>
      </c>
      <c r="B21" s="7" t="s">
        <v>49</v>
      </c>
      <c r="C21" s="7">
        <v>500</v>
      </c>
      <c r="D21" s="7" t="s">
        <v>50</v>
      </c>
      <c r="E21" s="2"/>
    </row>
    <row r="22" spans="1:5" x14ac:dyDescent="0.25">
      <c r="A22" s="5">
        <v>18</v>
      </c>
      <c r="B22" s="7" t="s">
        <v>68</v>
      </c>
      <c r="C22" s="7">
        <v>285.06</v>
      </c>
      <c r="D22" s="7" t="s">
        <v>69</v>
      </c>
      <c r="E22" s="2"/>
    </row>
    <row r="23" spans="1:5" x14ac:dyDescent="0.25">
      <c r="A23" s="5">
        <v>19</v>
      </c>
      <c r="B23" s="7" t="s">
        <v>63</v>
      </c>
      <c r="C23" s="7">
        <v>60</v>
      </c>
      <c r="D23" s="7" t="s">
        <v>64</v>
      </c>
      <c r="E23" s="2"/>
    </row>
    <row r="24" spans="1:5" x14ac:dyDescent="0.25">
      <c r="A24" s="5">
        <v>20</v>
      </c>
      <c r="B24" s="7" t="s">
        <v>53</v>
      </c>
      <c r="C24" s="7">
        <v>62.13</v>
      </c>
      <c r="D24" s="7" t="s">
        <v>54</v>
      </c>
      <c r="E24" s="2"/>
    </row>
    <row r="25" spans="1:5" x14ac:dyDescent="0.25">
      <c r="A25" s="5">
        <v>21</v>
      </c>
      <c r="B25" s="7" t="s">
        <v>71</v>
      </c>
      <c r="C25" s="7">
        <v>1428</v>
      </c>
      <c r="D25" s="7" t="s">
        <v>72</v>
      </c>
      <c r="E25" s="2"/>
    </row>
    <row r="26" spans="1:5" x14ac:dyDescent="0.25">
      <c r="A26" s="5">
        <v>22</v>
      </c>
      <c r="B26" s="7" t="s">
        <v>61</v>
      </c>
      <c r="C26" s="7">
        <v>395</v>
      </c>
      <c r="D26" s="7" t="s">
        <v>62</v>
      </c>
      <c r="E26" s="2"/>
    </row>
    <row r="27" spans="1:5" x14ac:dyDescent="0.25">
      <c r="A27" s="5">
        <v>23</v>
      </c>
      <c r="B27" s="7" t="s">
        <v>37</v>
      </c>
      <c r="C27" s="13">
        <f>-1266.12-61.56-205.95</f>
        <v>-1533.6299999999999</v>
      </c>
      <c r="D27" s="7" t="s">
        <v>38</v>
      </c>
      <c r="E27" s="2"/>
    </row>
    <row r="28" spans="1:5" x14ac:dyDescent="0.25">
      <c r="A28" s="2"/>
      <c r="B28" s="4" t="s">
        <v>60</v>
      </c>
      <c r="C28" s="10">
        <f>SUM(C5:C27)</f>
        <v>21436.250000000004</v>
      </c>
      <c r="D28" s="4"/>
      <c r="E28" s="2"/>
    </row>
    <row r="29" spans="1:5" x14ac:dyDescent="0.25">
      <c r="B29" s="8" t="s">
        <v>9</v>
      </c>
      <c r="C29" s="12"/>
      <c r="D29" s="2"/>
      <c r="E29" s="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5" zoomScaleNormal="100" workbookViewId="0">
      <selection activeCell="B28" sqref="B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2391+4709</f>
        <v>7100</v>
      </c>
      <c r="D5" s="7" t="s">
        <v>16</v>
      </c>
      <c r="E5" s="11"/>
    </row>
    <row r="6" spans="1:8" x14ac:dyDescent="0.25">
      <c r="A6" s="5">
        <v>2</v>
      </c>
      <c r="B6" s="7" t="s">
        <v>6</v>
      </c>
      <c r="C6" s="7">
        <v>537.4</v>
      </c>
      <c r="D6" s="7" t="s">
        <v>24</v>
      </c>
      <c r="E6" s="11"/>
    </row>
    <row r="7" spans="1:8" x14ac:dyDescent="0.25">
      <c r="A7" s="5">
        <v>3</v>
      </c>
      <c r="B7" s="7" t="s">
        <v>7</v>
      </c>
      <c r="C7" s="7">
        <v>404.33</v>
      </c>
      <c r="D7" s="7" t="s">
        <v>25</v>
      </c>
      <c r="E7" s="11"/>
    </row>
    <row r="8" spans="1:8" x14ac:dyDescent="0.25">
      <c r="A8" s="5">
        <v>4</v>
      </c>
      <c r="B8" s="7" t="s">
        <v>43</v>
      </c>
      <c r="C8" s="7">
        <v>150.61000000000001</v>
      </c>
      <c r="D8" s="7" t="s">
        <v>44</v>
      </c>
      <c r="E8" s="11"/>
    </row>
    <row r="9" spans="1:8" x14ac:dyDescent="0.25">
      <c r="A9" s="5">
        <v>5</v>
      </c>
      <c r="B9" s="7" t="s">
        <v>35</v>
      </c>
      <c r="C9" s="7">
        <v>210</v>
      </c>
      <c r="D9" s="7" t="s">
        <v>36</v>
      </c>
      <c r="E9" s="11"/>
    </row>
    <row r="10" spans="1:8" x14ac:dyDescent="0.25">
      <c r="A10" s="5">
        <v>6</v>
      </c>
      <c r="B10" s="7" t="s">
        <v>55</v>
      </c>
      <c r="C10" s="7">
        <v>171.62</v>
      </c>
      <c r="D10" s="7" t="s">
        <v>56</v>
      </c>
      <c r="E10" s="2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18</v>
      </c>
      <c r="C12" s="7">
        <v>302.11</v>
      </c>
      <c r="D12" s="7" t="s">
        <v>29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10</v>
      </c>
      <c r="B14" s="7" t="s">
        <v>13</v>
      </c>
      <c r="C14" s="7">
        <v>105.2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119.36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199.65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v>113.6</v>
      </c>
      <c r="D18" s="7" t="s">
        <v>40</v>
      </c>
      <c r="E18" s="2"/>
    </row>
    <row r="19" spans="1:5" x14ac:dyDescent="0.25">
      <c r="A19" s="5">
        <v>15</v>
      </c>
      <c r="B19" s="7" t="s">
        <v>41</v>
      </c>
      <c r="C19" s="7">
        <v>3757.68</v>
      </c>
      <c r="D19" s="7" t="s">
        <v>42</v>
      </c>
      <c r="E19" s="2"/>
    </row>
    <row r="20" spans="1:5" x14ac:dyDescent="0.25">
      <c r="A20" s="5">
        <v>16</v>
      </c>
      <c r="B20" s="7" t="s">
        <v>49</v>
      </c>
      <c r="C20" s="7">
        <v>250</v>
      </c>
      <c r="D20" s="7" t="s">
        <v>50</v>
      </c>
      <c r="E20" s="2"/>
    </row>
    <row r="21" spans="1:5" x14ac:dyDescent="0.25">
      <c r="A21" s="5">
        <v>17</v>
      </c>
      <c r="B21" s="7" t="s">
        <v>47</v>
      </c>
      <c r="C21" s="7">
        <v>723.04</v>
      </c>
      <c r="D21" s="7" t="s">
        <v>48</v>
      </c>
      <c r="E21" s="2"/>
    </row>
    <row r="22" spans="1:5" x14ac:dyDescent="0.25">
      <c r="A22" s="5">
        <v>18</v>
      </c>
      <c r="B22" s="7" t="s">
        <v>45</v>
      </c>
      <c r="C22" s="7">
        <v>481.95</v>
      </c>
      <c r="D22" s="7" t="s">
        <v>46</v>
      </c>
      <c r="E22" s="2"/>
    </row>
    <row r="23" spans="1:5" x14ac:dyDescent="0.25">
      <c r="A23" s="5">
        <v>19</v>
      </c>
      <c r="B23" s="7" t="s">
        <v>33</v>
      </c>
      <c r="C23" s="7">
        <v>1356.6</v>
      </c>
      <c r="D23" s="7" t="s">
        <v>34</v>
      </c>
      <c r="E23" s="2"/>
    </row>
    <row r="24" spans="1:5" x14ac:dyDescent="0.25">
      <c r="A24" s="5">
        <v>20</v>
      </c>
      <c r="B24" s="7" t="s">
        <v>53</v>
      </c>
      <c r="C24" s="7">
        <v>267.62</v>
      </c>
      <c r="D24" s="7" t="s">
        <v>54</v>
      </c>
      <c r="E24" s="2"/>
    </row>
    <row r="25" spans="1:5" x14ac:dyDescent="0.25">
      <c r="A25" s="5">
        <v>21</v>
      </c>
      <c r="B25" s="7" t="s">
        <v>51</v>
      </c>
      <c r="C25" s="7">
        <v>1280</v>
      </c>
      <c r="D25" s="7" t="s">
        <v>52</v>
      </c>
      <c r="E25" s="2"/>
    </row>
    <row r="26" spans="1:5" x14ac:dyDescent="0.25">
      <c r="A26" s="5">
        <v>22</v>
      </c>
      <c r="B26" s="7" t="s">
        <v>37</v>
      </c>
      <c r="C26" s="7">
        <f>-62.79-825.83-62.79-205.95</f>
        <v>-1157.3599999999999</v>
      </c>
      <c r="D26" s="7" t="s">
        <v>38</v>
      </c>
      <c r="E26" s="2"/>
    </row>
    <row r="27" spans="1:5" x14ac:dyDescent="0.25">
      <c r="A27" s="2"/>
      <c r="B27" s="4" t="s">
        <v>30</v>
      </c>
      <c r="C27" s="10">
        <f>SUM(C5:C26)</f>
        <v>18866.79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F14" sqref="F14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</v>
      </c>
      <c r="C5" s="7">
        <v>3371.26</v>
      </c>
      <c r="D5" s="7" t="s">
        <v>5</v>
      </c>
      <c r="E5" s="11"/>
    </row>
    <row r="6" spans="1:8" x14ac:dyDescent="0.25">
      <c r="A6" s="5">
        <v>2</v>
      </c>
      <c r="B6" s="7" t="s">
        <v>14</v>
      </c>
      <c r="C6" s="7">
        <v>2128.73</v>
      </c>
      <c r="D6" s="7" t="s">
        <v>16</v>
      </c>
      <c r="E6" s="11"/>
    </row>
    <row r="7" spans="1:8" x14ac:dyDescent="0.25">
      <c r="A7" s="5">
        <v>3</v>
      </c>
      <c r="B7" s="7" t="s">
        <v>6</v>
      </c>
      <c r="C7" s="7">
        <v>537.86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404.25</v>
      </c>
      <c r="D8" s="7" t="s">
        <v>25</v>
      </c>
      <c r="E8" s="11"/>
    </row>
    <row r="9" spans="1:8" x14ac:dyDescent="0.25">
      <c r="A9" s="5">
        <v>5</v>
      </c>
      <c r="B9" s="7" t="s">
        <v>22</v>
      </c>
      <c r="C9" s="7">
        <v>142.19</v>
      </c>
      <c r="D9" s="7" t="s">
        <v>26</v>
      </c>
      <c r="E9" s="11"/>
    </row>
    <row r="10" spans="1:8" x14ac:dyDescent="0.25">
      <c r="A10" s="5">
        <v>10</v>
      </c>
      <c r="B10" s="7" t="s">
        <v>20</v>
      </c>
      <c r="C10" s="7">
        <v>629.97</v>
      </c>
      <c r="D10" s="7" t="s">
        <v>27</v>
      </c>
      <c r="E10" s="2"/>
    </row>
    <row r="11" spans="1:8" x14ac:dyDescent="0.25">
      <c r="A11" s="5">
        <v>12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13</v>
      </c>
      <c r="B12" s="7" t="s">
        <v>18</v>
      </c>
      <c r="C12" s="7">
        <v>318.60000000000002</v>
      </c>
      <c r="D12" s="7" t="s">
        <v>29</v>
      </c>
      <c r="E12" s="2"/>
    </row>
    <row r="13" spans="1:8" x14ac:dyDescent="0.25">
      <c r="A13" s="5">
        <v>18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19</v>
      </c>
      <c r="B14" s="7" t="s">
        <v>13</v>
      </c>
      <c r="C14" s="7">
        <v>100.65</v>
      </c>
      <c r="D14" s="7" t="s">
        <v>21</v>
      </c>
      <c r="E14" s="2"/>
    </row>
    <row r="15" spans="1:8" x14ac:dyDescent="0.25">
      <c r="A15" s="5">
        <v>20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22</v>
      </c>
      <c r="B16" s="7" t="s">
        <v>23</v>
      </c>
      <c r="C16" s="7">
        <v>179.1</v>
      </c>
      <c r="D16" s="7" t="s">
        <v>31</v>
      </c>
      <c r="E16" s="2"/>
    </row>
    <row r="17" spans="1:5" x14ac:dyDescent="0.25">
      <c r="A17" s="5">
        <v>28</v>
      </c>
      <c r="B17" s="7" t="s">
        <v>10</v>
      </c>
      <c r="C17" s="7">
        <v>159.84</v>
      </c>
      <c r="D17" s="7" t="s">
        <v>2</v>
      </c>
      <c r="E17" s="2"/>
    </row>
    <row r="18" spans="1:5" x14ac:dyDescent="0.25">
      <c r="A18" s="2"/>
      <c r="B18" s="4" t="s">
        <v>30</v>
      </c>
      <c r="C18" s="10">
        <f>SUM(C5:C17)</f>
        <v>10465.829999999998</v>
      </c>
      <c r="D18" s="4"/>
      <c r="E18" s="2"/>
    </row>
    <row r="19" spans="1:5" x14ac:dyDescent="0.25">
      <c r="B19" s="8" t="s">
        <v>9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August 2020</vt:lpstr>
      <vt:lpstr>Iulie 2020</vt:lpstr>
      <vt:lpstr>Iunie 2020 </vt:lpstr>
      <vt:lpstr>Aprilie 2020</vt:lpstr>
      <vt:lpstr>Martie 2020 </vt:lpstr>
      <vt:lpstr>Februarie 2020</vt:lpstr>
      <vt:lpstr>Ianuarie 2020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2020-10-06T06:54:01Z</dcterms:modified>
</cp:coreProperties>
</file>